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24915" windowHeight="10740" activeTab="0"/>
  </bookViews>
  <sheets>
    <sheet name="Fallwertrechner IKK Classic" sheetId="1" r:id="rId1"/>
  </sheets>
  <definedNames/>
  <calcPr fullCalcOnLoad="1"/>
</workbook>
</file>

<file path=xl/comments1.xml><?xml version="1.0" encoding="utf-8"?>
<comments xmlns="http://schemas.openxmlformats.org/spreadsheetml/2006/main">
  <authors>
    <author>Meyer, Toni</author>
    <author>Ralf Kampmann</author>
  </authors>
  <commentList>
    <comment ref="B6" authorId="0">
      <text>
        <r>
          <rPr>
            <sz val="9"/>
            <rFont val="Tahoma"/>
            <family val="2"/>
          </rPr>
          <t>In Ihrer Praxissoftware dokumentieren Sie für die Abrechnung jeden Arzt-Patienten-Kontakt im Quartal mit „0000“ (gemäß § 24 Abs. 7 Nr. 1 BMV-Ä). Der erste Arzt-Patienten-Kontakt wird in Ihrer Honorarabrechnung in eine Behandlungspauschale P2 umgewandelt. Alle weiteren Arzt-Patienten-Kontakte eines Quartals lösen für den gleichen Patienten keine weitere P2 in Ihrer Abrechnung aus.</t>
        </r>
      </text>
    </comment>
    <comment ref="B45" authorId="1">
      <text>
        <r>
          <rPr>
            <sz val="9"/>
            <rFont val="Verdana"/>
            <family val="2"/>
          </rPr>
          <t>Hier bitte die Anzahl der Leistungen pro Patient eingeben</t>
        </r>
      </text>
    </comment>
    <comment ref="B46" authorId="1">
      <text>
        <r>
          <rPr>
            <sz val="9"/>
            <rFont val="Verdana"/>
            <family val="2"/>
          </rPr>
          <t>Hier bitte die Anzahl der Leistungen pro Patient eingeben</t>
        </r>
      </text>
    </comment>
    <comment ref="B47" authorId="1">
      <text>
        <r>
          <rPr>
            <sz val="9"/>
            <rFont val="Verdana"/>
            <family val="2"/>
          </rPr>
          <t>Hier bitte die Anzahl der Leistungen pro Patient eingeben</t>
        </r>
      </text>
    </comment>
    <comment ref="B48" authorId="1">
      <text>
        <r>
          <rPr>
            <sz val="9"/>
            <rFont val="Verdana"/>
            <family val="2"/>
          </rPr>
          <t>Hier bitte die Anzahl der Leistungen pro Patient eingeben</t>
        </r>
      </text>
    </comment>
    <comment ref="B49" authorId="1">
      <text>
        <r>
          <rPr>
            <sz val="9"/>
            <rFont val="Verdana"/>
            <family val="2"/>
          </rPr>
          <t>Hier bitte die Anzahl der Leistungen pro Patient eingeben</t>
        </r>
      </text>
    </comment>
    <comment ref="B50" authorId="1">
      <text>
        <r>
          <rPr>
            <sz val="9"/>
            <rFont val="Verdana"/>
            <family val="2"/>
          </rPr>
          <t>Hier bitte die Anzahl der Leistungen pro Patient eingeben</t>
        </r>
      </text>
    </comment>
    <comment ref="A51" authorId="0">
      <text>
        <r>
          <rPr>
            <sz val="9"/>
            <rFont val="Tahoma"/>
            <family val="2"/>
          </rPr>
          <t>Die Leistung "Hausärztlich-geriatrisches Basisassessment" innerhalb der HZV ist von den Änderungen des neuen EBM nicht betroffen. Die Ersetzung der Ziffer 03240 durch die Ziffern 03360 und 03362 im Ziffernkranz erfolgt lediglich, um zu dokumentieren, dass eine Abrechnung gegenüber der KV weiterhin ausgeschlossen ist. Bitte dokumentieren Sie in Ihrer HZV Software weiterhin die 03240.</t>
        </r>
      </text>
    </comment>
    <comment ref="B51" authorId="1">
      <text>
        <r>
          <rPr>
            <sz val="9"/>
            <rFont val="Verdana"/>
            <family val="2"/>
          </rPr>
          <t>Hier bitte die Anzahl der Leistungen pro Patient eingeben</t>
        </r>
      </text>
    </comment>
    <comment ref="B52" authorId="1">
      <text>
        <r>
          <rPr>
            <sz val="9"/>
            <rFont val="Verdana"/>
            <family val="2"/>
          </rPr>
          <t>Hier bitte die Anzahl der Leistungen pro Patient eingeben</t>
        </r>
      </text>
    </comment>
    <comment ref="B53" authorId="1">
      <text>
        <r>
          <rPr>
            <sz val="9"/>
            <rFont val="Verdana"/>
            <family val="2"/>
          </rPr>
          <t xml:space="preserve">Hier bitte die Anzahl der Leistungen pro Patient eingeben
</t>
        </r>
      </text>
    </comment>
    <comment ref="B54" authorId="1">
      <text>
        <r>
          <rPr>
            <sz val="9"/>
            <rFont val="Verdana"/>
            <family val="2"/>
          </rPr>
          <t>Hier bitte die Anzahl der Leistungen pro Patient eingeben</t>
        </r>
      </text>
    </comment>
    <comment ref="B55" authorId="1">
      <text>
        <r>
          <rPr>
            <sz val="9"/>
            <rFont val="Verdana"/>
            <family val="2"/>
          </rPr>
          <t>Hier bitte die Anzahl der Leistungen pro Patient eingeben</t>
        </r>
      </text>
    </comment>
    <comment ref="B56" authorId="1">
      <text>
        <r>
          <rPr>
            <sz val="9"/>
            <rFont val="Verdana"/>
            <family val="2"/>
          </rPr>
          <t xml:space="preserve">Hier bitte die Anzahl der Leistungen pro Patient eingeben
</t>
        </r>
      </text>
    </comment>
    <comment ref="B58" authorId="1">
      <text>
        <r>
          <rPr>
            <sz val="9"/>
            <rFont val="Verdana"/>
            <family val="2"/>
          </rPr>
          <t>Hier bitte die Anzahl der Leistungen pro Patient eingeben</t>
        </r>
      </text>
    </comment>
    <comment ref="B57" authorId="1">
      <text>
        <r>
          <rPr>
            <sz val="9"/>
            <rFont val="Verdana"/>
            <family val="2"/>
          </rPr>
          <t xml:space="preserve">Hier bitte die Anzahl der Leistungen pro Patient eingeben
</t>
        </r>
      </text>
    </comment>
  </commentList>
</comments>
</file>

<file path=xl/sharedStrings.xml><?xml version="1.0" encoding="utf-8"?>
<sst xmlns="http://schemas.openxmlformats.org/spreadsheetml/2006/main" count="75" uniqueCount="57">
  <si>
    <r>
      <t xml:space="preserve">Simulation HZV  IKK classic </t>
    </r>
    <r>
      <rPr>
        <sz val="12"/>
        <rFont val="Verdana"/>
        <family val="2"/>
      </rPr>
      <t>(Quartalsangaben)</t>
    </r>
  </si>
  <si>
    <r>
      <t>Praxisangaben</t>
    </r>
    <r>
      <rPr>
        <sz val="10"/>
        <rFont val="Verdana"/>
        <family val="2"/>
      </rPr>
      <t xml:space="preserve"> </t>
    </r>
    <r>
      <rPr>
        <sz val="8"/>
        <rFont val="Verdana"/>
        <family val="2"/>
      </rPr>
      <t>(bitte Eingaben tätigen)</t>
    </r>
  </si>
  <si>
    <t>Eingabefelder</t>
  </si>
  <si>
    <t>Anzahl Eingeschriebene Patienten</t>
  </si>
  <si>
    <t>Anzahl chronisch kranke Patienten mit APK</t>
  </si>
  <si>
    <t>Qualifikation Psychosomatik</t>
  </si>
  <si>
    <t>ja</t>
  </si>
  <si>
    <t>VERAH</t>
  </si>
  <si>
    <t>Rahmenbedingungen</t>
  </si>
  <si>
    <t>€/Jahr</t>
  </si>
  <si>
    <t>€/Quartal/bereinigt</t>
  </si>
  <si>
    <t>P1 kontaktunabhängig</t>
  </si>
  <si>
    <t>P2 kontaktabhängig</t>
  </si>
  <si>
    <t>P3 Chronikerzuschlag</t>
  </si>
  <si>
    <t>Zuschlag Impfquote auf P1</t>
  </si>
  <si>
    <t>Zuschlag rationale Pharmakotherapie auf P2</t>
  </si>
  <si>
    <t>Zuschlag VERAH auf P3</t>
  </si>
  <si>
    <t>Berechnung der Grundpauschalen</t>
  </si>
  <si>
    <t>€ pro Quartal</t>
  </si>
  <si>
    <t>Zwischensumme</t>
  </si>
  <si>
    <t>Berechnung der Zuschläge</t>
  </si>
  <si>
    <t>Zuschlag Psychosomatik auf P1</t>
  </si>
  <si>
    <r>
      <t xml:space="preserve">Berechnung der Einzelleistungen </t>
    </r>
    <r>
      <rPr>
        <sz val="8"/>
        <rFont val="Verdana"/>
        <family val="2"/>
      </rPr>
      <t>(bitte Eingaben tätigen)</t>
    </r>
  </si>
  <si>
    <t>Anzahl</t>
  </si>
  <si>
    <t>€ pro Leistung</t>
  </si>
  <si>
    <t>01100: Unvorhergesehene Inanspruchnahme I</t>
  </si>
  <si>
    <t>01101: Unvorhergesehene Inanspruchnahme II</t>
  </si>
  <si>
    <t>01611: Verordnung von medizinischer Rehabilitation</t>
  </si>
  <si>
    <t xml:space="preserve">02300: Kleinchirurgischer Eingriff I </t>
  </si>
  <si>
    <t>02301: Kleinchirurgischer Eingriff II</t>
  </si>
  <si>
    <t>02302: Kleinchirurgischer Eingriff III</t>
  </si>
  <si>
    <t>03240: Geriatrisches Basisassessment</t>
  </si>
  <si>
    <t>01730: Krebsfrüherkennung Frau</t>
  </si>
  <si>
    <t>01731: Krebsfrüherkennung Mann</t>
  </si>
  <si>
    <t>Berechnung der Fallwerte</t>
  </si>
  <si>
    <t xml:space="preserve">Grundpauschalen </t>
  </si>
  <si>
    <t>Zuschläge</t>
  </si>
  <si>
    <t>Einzelleistungen</t>
  </si>
  <si>
    <t>Gesamtsumme</t>
  </si>
  <si>
    <t>Ø Fallwert 
ohne Einzelleistungen
ohne DMP*</t>
  </si>
  <si>
    <t>Ø Fallwert
mit Einzelleistungen 
ohne DMP*</t>
  </si>
  <si>
    <r>
      <rPr>
        <b/>
        <sz val="12"/>
        <rFont val="Calibri"/>
        <family val="2"/>
      </rPr>
      <t>*</t>
    </r>
    <r>
      <rPr>
        <sz val="9"/>
        <rFont val="Calibri"/>
        <family val="2"/>
      </rPr>
      <t xml:space="preserve"> Dieser rechnerische HZV-Fallwert bezieht sich auf die von Ihnen getätigten Eingaben und ermittelt darauf basierend einen durchschnittlichen Fallwert in der Quartalsbetrachtung. Hinzu kommen weitere Leistungen, die weiter über die Kassenärztliche Vereinigung abgerechnet werden</t>
    </r>
    <r>
      <rPr>
        <b/>
        <sz val="9"/>
        <rFont val="Calibri"/>
        <family val="2"/>
      </rPr>
      <t xml:space="preserve"> (z.B. DMP, Ärztlicher Bereitschaftsdienst)</t>
    </r>
    <r>
      <rPr>
        <sz val="9"/>
        <rFont val="Calibri"/>
        <family val="2"/>
      </rPr>
      <t>. Die von Ihnen mit dieser Tabelle ermittelte Hochrechnung stellt keinen garantierten Honoraranspruch im Rahmen Ihrer zukünftigen Abrechnungen dar.</t>
    </r>
  </si>
  <si>
    <t>P4 Zuschlag für die Behandlung multimorbider Patienten</t>
  </si>
  <si>
    <t>Zuschlag Palliativbehandlung</t>
  </si>
  <si>
    <t>Check-Up-Zuschlag</t>
  </si>
  <si>
    <t>nein</t>
  </si>
  <si>
    <t>01745: Krebsfrüherkennung Haut</t>
  </si>
  <si>
    <t>U1-U9, J1</t>
  </si>
  <si>
    <t>33012: Schilddrüsen-Sonographie</t>
  </si>
  <si>
    <t>03321: Belastungs-EKG</t>
  </si>
  <si>
    <t>… davon Anzahl multimorbide Patienten mit APK</t>
  </si>
  <si>
    <t>Anzahl Patienten mit Palliativbehandlung mit APK</t>
  </si>
  <si>
    <t>Erreichen der Impfquote</t>
  </si>
  <si>
    <t>Erreichen der Check-Up-Quote</t>
  </si>
  <si>
    <t>Erreichen der rationalen Pharmakotherapie-Quote</t>
  </si>
  <si>
    <t>33042: Abdominelle Sonographie 2x/Quartal</t>
  </si>
  <si>
    <t>Anzahl der Versicherten mit Arzt-Patienten-Kontakt (APK)</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</si>
</sst>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407]_-;\-* #,##0.00\ [$€-407]_-;_-* &quot;-&quot;??\ [$€-407]_-;_-@_-"/>
    <numFmt numFmtId="165" formatCode="#,##0.00\ &quot;€&quot;"/>
    <numFmt numFmtId="166" formatCode="#,##0\ &quot;€&quot;"/>
  </numFmts>
  <fonts count="48">
    <font>
      <sz val="11"/>
      <color theme="1"/>
      <name val="Calibri"/>
      <family val="2"/>
    </font>
    <font>
      <sz val="11"/>
      <color indexed="8"/>
      <name val="Calibri"/>
      <family val="2"/>
    </font>
    <font>
      <b/>
      <sz val="16"/>
      <name val="Verdana"/>
      <family val="2"/>
    </font>
    <font>
      <sz val="12"/>
      <name val="Verdana"/>
      <family val="2"/>
    </font>
    <font>
      <b/>
      <sz val="12"/>
      <name val="Verdana"/>
      <family val="2"/>
    </font>
    <font>
      <b/>
      <sz val="10"/>
      <name val="Verdana"/>
      <family val="2"/>
    </font>
    <font>
      <sz val="10"/>
      <name val="Verdana"/>
      <family val="2"/>
    </font>
    <font>
      <sz val="8"/>
      <name val="Verdana"/>
      <family val="2"/>
    </font>
    <font>
      <b/>
      <sz val="8"/>
      <name val="Verdana"/>
      <family val="2"/>
    </font>
    <font>
      <b/>
      <sz val="9"/>
      <name val="Verdana"/>
      <family val="2"/>
    </font>
    <font>
      <sz val="9"/>
      <name val="Calibri"/>
      <family val="2"/>
    </font>
    <font>
      <b/>
      <sz val="12"/>
      <name val="Calibri"/>
      <family val="2"/>
    </font>
    <font>
      <b/>
      <sz val="9"/>
      <name val="Calibri"/>
      <family val="2"/>
    </font>
    <font>
      <sz val="9"/>
      <name val="Tahoma"/>
      <family val="2"/>
    </font>
    <font>
      <sz val="9"/>
      <name val="Verdan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00B0F0"/>
        <bgColor indexed="64"/>
      </patternFill>
    </fill>
    <fill>
      <patternFill patternType="solid">
        <fgColor theme="0" tint="-0.1499900072813034"/>
        <bgColor indexed="64"/>
      </patternFill>
    </fill>
    <fill>
      <patternFill patternType="solid">
        <fgColor theme="0"/>
        <bgColor indexed="64"/>
      </patternFill>
    </fill>
  </fills>
  <borders count="3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border>
    <border>
      <left style="medium"/>
      <right/>
      <top style="medium"/>
      <bottom/>
    </border>
    <border>
      <left style="medium"/>
      <right/>
      <top/>
      <bottom/>
    </border>
    <border>
      <left style="medium"/>
      <right/>
      <top/>
      <bottom style="medium"/>
    </border>
    <border>
      <left/>
      <right style="medium"/>
      <top/>
      <bottom style="medium"/>
    </border>
    <border>
      <left style="medium"/>
      <right/>
      <top style="medium"/>
      <bottom style="medium"/>
    </border>
    <border>
      <left/>
      <right style="medium"/>
      <top style="medium"/>
      <bottom style="medium"/>
    </border>
    <border>
      <left style="medium"/>
      <right style="medium"/>
      <top style="medium"/>
      <bottom style="medium"/>
    </border>
    <border>
      <left style="thin"/>
      <right style="medium"/>
      <top style="medium"/>
      <bottom style="thin"/>
    </border>
    <border>
      <left style="thin"/>
      <right style="medium"/>
      <top style="medium"/>
      <bottom/>
    </border>
    <border>
      <left style="thin"/>
      <right style="medium"/>
      <top style="thin"/>
      <bottom style="thin"/>
    </border>
    <border>
      <left style="thin"/>
      <right style="medium"/>
      <top/>
      <bottom/>
    </border>
    <border>
      <left style="thin"/>
      <right style="medium"/>
      <top style="thin"/>
      <bottom style="medium"/>
    </border>
    <border>
      <left style="thin"/>
      <right style="medium"/>
      <top/>
      <bottom style="medium"/>
    </border>
    <border>
      <left/>
      <right style="medium"/>
      <top style="medium"/>
      <bottom/>
    </border>
    <border>
      <left/>
      <right style="medium"/>
      <top/>
      <bottom/>
    </border>
    <border>
      <left style="medium"/>
      <right style="medium"/>
      <top/>
      <bottom/>
    </border>
    <border>
      <left style="medium"/>
      <right style="medium"/>
      <top/>
      <bottom style="medium"/>
    </border>
    <border>
      <left style="thin"/>
      <right/>
      <top/>
      <bottom/>
    </border>
    <border>
      <left/>
      <right/>
      <top style="medium"/>
      <bottom/>
    </border>
    <border>
      <left/>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4" fillId="27"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7" fillId="28" borderId="0" applyNumberFormat="0" applyBorder="0" applyAlignment="0" applyProtection="0"/>
    <xf numFmtId="0" fontId="3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9" fillId="31" borderId="0" applyNumberFormat="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32" borderId="9" applyNumberFormat="0" applyAlignment="0" applyProtection="0"/>
  </cellStyleXfs>
  <cellXfs count="86">
    <xf numFmtId="0" fontId="0" fillId="0" borderId="0" xfId="0" applyFont="1" applyAlignment="1">
      <alignment/>
    </xf>
    <xf numFmtId="0" fontId="8" fillId="33" borderId="10" xfId="0" applyFont="1" applyFill="1" applyBorder="1" applyAlignment="1" applyProtection="1">
      <alignment horizontal="center" vertical="center"/>
      <protection locked="0"/>
    </xf>
    <xf numFmtId="0" fontId="8" fillId="33" borderId="11" xfId="0" applyFont="1" applyFill="1" applyBorder="1" applyAlignment="1" applyProtection="1">
      <alignment horizontal="center" vertical="center"/>
      <protection locked="0"/>
    </xf>
    <xf numFmtId="0" fontId="8" fillId="33" borderId="12" xfId="0" applyFont="1" applyFill="1" applyBorder="1" applyAlignment="1" applyProtection="1">
      <alignment horizontal="center" vertical="center"/>
      <protection locked="0"/>
    </xf>
    <xf numFmtId="0" fontId="9"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0" fontId="9" fillId="34" borderId="13" xfId="0" applyFont="1" applyFill="1" applyBorder="1" applyAlignment="1" applyProtection="1">
      <alignment vertical="center" wrapText="1"/>
      <protection/>
    </xf>
    <xf numFmtId="0" fontId="7" fillId="35" borderId="14" xfId="0" applyFont="1" applyFill="1" applyBorder="1" applyAlignment="1" applyProtection="1">
      <alignment/>
      <protection/>
    </xf>
    <xf numFmtId="0" fontId="7" fillId="35" borderId="15" xfId="0" applyFont="1" applyFill="1" applyBorder="1" applyAlignment="1" applyProtection="1">
      <alignment/>
      <protection/>
    </xf>
    <xf numFmtId="0" fontId="7" fillId="35" borderId="16" xfId="0" applyFont="1" applyFill="1" applyBorder="1" applyAlignment="1" applyProtection="1">
      <alignment/>
      <protection/>
    </xf>
    <xf numFmtId="0" fontId="8" fillId="35" borderId="0" xfId="0" applyFont="1" applyFill="1" applyBorder="1" applyAlignment="1" applyProtection="1">
      <alignment horizontal="left"/>
      <protection/>
    </xf>
    <xf numFmtId="0" fontId="8" fillId="35" borderId="0" xfId="0" applyFont="1" applyFill="1" applyBorder="1" applyAlignment="1" applyProtection="1">
      <alignment horizontal="center" vertical="center"/>
      <protection/>
    </xf>
    <xf numFmtId="0" fontId="0" fillId="35" borderId="0" xfId="0" applyFill="1" applyAlignment="1" applyProtection="1">
      <alignment/>
      <protection/>
    </xf>
    <xf numFmtId="0" fontId="9" fillId="34" borderId="14" xfId="0" applyFont="1" applyFill="1" applyBorder="1" applyAlignment="1" applyProtection="1">
      <alignment horizontal="left" vertical="center"/>
      <protection/>
    </xf>
    <xf numFmtId="0" fontId="8" fillId="35" borderId="15" xfId="0" applyFont="1" applyFill="1" applyBorder="1" applyAlignment="1" applyProtection="1">
      <alignment horizontal="right"/>
      <protection/>
    </xf>
    <xf numFmtId="0" fontId="9" fillId="34" borderId="16" xfId="0" applyFont="1" applyFill="1" applyBorder="1" applyAlignment="1" applyProtection="1">
      <alignment/>
      <protection/>
    </xf>
    <xf numFmtId="164" fontId="9" fillId="34" borderId="17" xfId="0" applyNumberFormat="1" applyFont="1" applyFill="1" applyBorder="1" applyAlignment="1" applyProtection="1">
      <alignment/>
      <protection/>
    </xf>
    <xf numFmtId="0" fontId="7" fillId="35" borderId="0" xfId="0" applyFont="1" applyFill="1" applyBorder="1" applyAlignment="1" applyProtection="1">
      <alignment/>
      <protection/>
    </xf>
    <xf numFmtId="2" fontId="7" fillId="35" borderId="0" xfId="0" applyNumberFormat="1" applyFont="1" applyFill="1" applyBorder="1" applyAlignment="1" applyProtection="1">
      <alignment horizontal="right"/>
      <protection hidden="1"/>
    </xf>
    <xf numFmtId="0" fontId="9" fillId="34" borderId="18" xfId="0" applyFont="1" applyFill="1" applyBorder="1" applyAlignment="1" applyProtection="1">
      <alignment/>
      <protection/>
    </xf>
    <xf numFmtId="164" fontId="9" fillId="34" borderId="19" xfId="0" applyNumberFormat="1" applyFont="1" applyFill="1" applyBorder="1" applyAlignment="1" applyProtection="1">
      <alignment/>
      <protection/>
    </xf>
    <xf numFmtId="0" fontId="8" fillId="35" borderId="0" xfId="0" applyFont="1" applyFill="1" applyBorder="1" applyAlignment="1" applyProtection="1">
      <alignment/>
      <protection/>
    </xf>
    <xf numFmtId="0" fontId="7" fillId="35" borderId="0" xfId="0" applyFont="1" applyFill="1" applyAlignment="1" applyProtection="1">
      <alignment/>
      <protection/>
    </xf>
    <xf numFmtId="0" fontId="9" fillId="34" borderId="20" xfId="0" applyFont="1" applyFill="1" applyBorder="1" applyAlignment="1" applyProtection="1">
      <alignment horizontal="left" vertical="center"/>
      <protection/>
    </xf>
    <xf numFmtId="0" fontId="9" fillId="34" borderId="19" xfId="0" applyFont="1" applyFill="1" applyBorder="1" applyAlignment="1" applyProtection="1">
      <alignment horizontal="center" vertical="center"/>
      <protection hidden="1"/>
    </xf>
    <xf numFmtId="0" fontId="9" fillId="34" borderId="20" xfId="0" applyFont="1" applyFill="1" applyBorder="1" applyAlignment="1" applyProtection="1">
      <alignment horizontal="right" vertical="center" wrapText="1"/>
      <protection/>
    </xf>
    <xf numFmtId="0" fontId="7" fillId="33" borderId="21" xfId="0" applyFont="1" applyFill="1" applyBorder="1" applyAlignment="1" applyProtection="1">
      <alignment horizontal="center"/>
      <protection locked="0"/>
    </xf>
    <xf numFmtId="164" fontId="7" fillId="35" borderId="22" xfId="0" applyNumberFormat="1" applyFont="1" applyFill="1" applyBorder="1" applyAlignment="1" applyProtection="1">
      <alignment horizontal="right"/>
      <protection/>
    </xf>
    <xf numFmtId="0" fontId="7" fillId="33" borderId="23" xfId="0" applyFont="1" applyFill="1" applyBorder="1" applyAlignment="1" applyProtection="1">
      <alignment horizontal="center"/>
      <protection locked="0"/>
    </xf>
    <xf numFmtId="164" fontId="7" fillId="35" borderId="24" xfId="0" applyNumberFormat="1" applyFont="1" applyFill="1" applyBorder="1" applyAlignment="1" applyProtection="1">
      <alignment horizontal="right"/>
      <protection/>
    </xf>
    <xf numFmtId="0" fontId="7" fillId="33" borderId="25" xfId="0" applyFont="1" applyFill="1" applyBorder="1" applyAlignment="1" applyProtection="1">
      <alignment horizontal="center"/>
      <protection locked="0"/>
    </xf>
    <xf numFmtId="164" fontId="7" fillId="35" borderId="26" xfId="0" applyNumberFormat="1" applyFont="1" applyFill="1" applyBorder="1" applyAlignment="1" applyProtection="1">
      <alignment horizontal="right"/>
      <protection/>
    </xf>
    <xf numFmtId="0" fontId="9" fillId="34" borderId="16" xfId="0" applyFont="1" applyFill="1" applyBorder="1" applyAlignment="1" applyProtection="1">
      <alignment horizontal="left"/>
      <protection/>
    </xf>
    <xf numFmtId="165" fontId="9" fillId="34" borderId="17" xfId="0" applyNumberFormat="1" applyFont="1" applyFill="1" applyBorder="1" applyAlignment="1" applyProtection="1">
      <alignment/>
      <protection/>
    </xf>
    <xf numFmtId="0" fontId="0" fillId="0" borderId="0" xfId="0" applyAlignment="1" applyProtection="1">
      <alignment/>
      <protection/>
    </xf>
    <xf numFmtId="165" fontId="9" fillId="35" borderId="0" xfId="0" applyNumberFormat="1" applyFont="1" applyFill="1" applyBorder="1" applyAlignment="1" applyProtection="1">
      <alignment/>
      <protection/>
    </xf>
    <xf numFmtId="166" fontId="9" fillId="34" borderId="27" xfId="0" applyNumberFormat="1" applyFont="1" applyFill="1" applyBorder="1" applyAlignment="1" applyProtection="1">
      <alignment horizontal="right" vertical="center"/>
      <protection/>
    </xf>
    <xf numFmtId="0" fontId="8" fillId="35" borderId="14" xfId="0" applyFont="1" applyFill="1" applyBorder="1" applyAlignment="1" applyProtection="1">
      <alignment horizontal="left"/>
      <protection/>
    </xf>
    <xf numFmtId="164" fontId="9" fillId="35" borderId="27" xfId="0" applyNumberFormat="1" applyFont="1" applyFill="1" applyBorder="1" applyAlignment="1" applyProtection="1">
      <alignment/>
      <protection/>
    </xf>
    <xf numFmtId="0" fontId="8" fillId="35" borderId="15" xfId="0" applyFont="1" applyFill="1" applyBorder="1" applyAlignment="1" applyProtection="1">
      <alignment horizontal="left"/>
      <protection/>
    </xf>
    <xf numFmtId="164" fontId="9" fillId="35" borderId="28" xfId="0" applyNumberFormat="1" applyFont="1" applyFill="1" applyBorder="1" applyAlignment="1" applyProtection="1">
      <alignment/>
      <protection/>
    </xf>
    <xf numFmtId="0" fontId="8" fillId="35" borderId="16" xfId="0" applyFont="1" applyFill="1" applyBorder="1" applyAlignment="1" applyProtection="1">
      <alignment horizontal="left"/>
      <protection/>
    </xf>
    <xf numFmtId="164" fontId="9" fillId="35" borderId="17" xfId="0" applyNumberFormat="1" applyFont="1" applyFill="1" applyBorder="1" applyAlignment="1" applyProtection="1">
      <alignment/>
      <protection/>
    </xf>
    <xf numFmtId="0" fontId="7" fillId="0" borderId="14" xfId="0" applyFont="1" applyFill="1" applyBorder="1" applyAlignment="1" applyProtection="1">
      <alignment/>
      <protection/>
    </xf>
    <xf numFmtId="164" fontId="7" fillId="0" borderId="13" xfId="0" applyNumberFormat="1" applyFont="1" applyFill="1" applyBorder="1" applyAlignment="1" applyProtection="1">
      <alignment horizontal="center"/>
      <protection/>
    </xf>
    <xf numFmtId="164" fontId="7" fillId="0" borderId="27" xfId="0" applyNumberFormat="1" applyFont="1" applyFill="1" applyBorder="1" applyAlignment="1" applyProtection="1">
      <alignment/>
      <protection/>
    </xf>
    <xf numFmtId="0" fontId="7" fillId="0" borderId="15" xfId="0" applyFont="1" applyFill="1" applyBorder="1" applyAlignment="1" applyProtection="1">
      <alignment/>
      <protection/>
    </xf>
    <xf numFmtId="164" fontId="7" fillId="0" borderId="29" xfId="0" applyNumberFormat="1" applyFont="1" applyFill="1" applyBorder="1" applyAlignment="1" applyProtection="1">
      <alignment horizontal="center"/>
      <protection/>
    </xf>
    <xf numFmtId="164" fontId="7" fillId="0" borderId="28" xfId="0" applyNumberFormat="1" applyFont="1" applyFill="1" applyBorder="1" applyAlignment="1" applyProtection="1">
      <alignment/>
      <protection/>
    </xf>
    <xf numFmtId="0" fontId="7" fillId="0" borderId="16" xfId="0" applyFont="1" applyFill="1" applyBorder="1" applyAlignment="1" applyProtection="1">
      <alignment/>
      <protection/>
    </xf>
    <xf numFmtId="164" fontId="7" fillId="0" borderId="30" xfId="0" applyNumberFormat="1" applyFont="1" applyFill="1" applyBorder="1" applyAlignment="1" applyProtection="1">
      <alignment horizontal="center"/>
      <protection/>
    </xf>
    <xf numFmtId="164" fontId="7" fillId="0" borderId="17" xfId="0" applyNumberFormat="1" applyFont="1" applyFill="1" applyBorder="1" applyAlignment="1" applyProtection="1">
      <alignment/>
      <protection/>
    </xf>
    <xf numFmtId="0" fontId="7" fillId="35" borderId="14" xfId="0" applyFont="1" applyFill="1" applyBorder="1" applyAlignment="1" applyProtection="1">
      <alignment/>
      <protection/>
    </xf>
    <xf numFmtId="0" fontId="2" fillId="35" borderId="31" xfId="0" applyFont="1" applyFill="1" applyBorder="1" applyAlignment="1" applyProtection="1">
      <alignment/>
      <protection/>
    </xf>
    <xf numFmtId="0" fontId="4" fillId="35" borderId="0" xfId="0" applyFont="1" applyFill="1" applyBorder="1" applyAlignment="1" applyProtection="1">
      <alignment/>
      <protection/>
    </xf>
    <xf numFmtId="0" fontId="2" fillId="35" borderId="0" xfId="0" applyFont="1" applyFill="1" applyBorder="1" applyAlignment="1" applyProtection="1">
      <alignment/>
      <protection/>
    </xf>
    <xf numFmtId="0" fontId="0" fillId="33" borderId="20" xfId="0" applyFill="1" applyBorder="1" applyAlignment="1" applyProtection="1">
      <alignment/>
      <protection/>
    </xf>
    <xf numFmtId="0" fontId="8" fillId="35" borderId="0" xfId="0" applyFont="1" applyFill="1" applyAlignment="1" applyProtection="1">
      <alignment vertical="center"/>
      <protection/>
    </xf>
    <xf numFmtId="0" fontId="7" fillId="35" borderId="14" xfId="0" applyFont="1" applyFill="1" applyBorder="1" applyAlignment="1" applyProtection="1">
      <alignment horizontal="left"/>
      <protection/>
    </xf>
    <xf numFmtId="0" fontId="7" fillId="35" borderId="15" xfId="0" applyFont="1" applyFill="1" applyBorder="1" applyAlignment="1" applyProtection="1">
      <alignment horizontal="left"/>
      <protection/>
    </xf>
    <xf numFmtId="0" fontId="7" fillId="35" borderId="16" xfId="0" applyFont="1" applyFill="1" applyBorder="1" applyAlignment="1" applyProtection="1">
      <alignment horizontal="left"/>
      <protection/>
    </xf>
    <xf numFmtId="0" fontId="8" fillId="35" borderId="0" xfId="0" applyFont="1" applyFill="1" applyBorder="1" applyAlignment="1" applyProtection="1">
      <alignment/>
      <protection hidden="1"/>
    </xf>
    <xf numFmtId="2" fontId="8" fillId="35" borderId="0" xfId="0" applyNumberFormat="1" applyFont="1" applyFill="1" applyBorder="1" applyAlignment="1" applyProtection="1">
      <alignment/>
      <protection hidden="1"/>
    </xf>
    <xf numFmtId="0" fontId="0" fillId="35" borderId="0" xfId="0" applyFill="1" applyBorder="1" applyAlignment="1" applyProtection="1">
      <alignment/>
      <protection/>
    </xf>
    <xf numFmtId="0" fontId="7" fillId="35" borderId="0" xfId="0" applyFont="1" applyFill="1" applyBorder="1" applyAlignment="1" applyProtection="1">
      <alignment wrapText="1"/>
      <protection/>
    </xf>
    <xf numFmtId="0" fontId="5" fillId="34" borderId="18" xfId="0" applyFont="1" applyFill="1" applyBorder="1" applyAlignment="1" applyProtection="1">
      <alignment horizontal="left" vertical="center"/>
      <protection/>
    </xf>
    <xf numFmtId="0" fontId="5" fillId="34" borderId="19" xfId="0" applyFont="1" applyFill="1" applyBorder="1" applyAlignment="1" applyProtection="1">
      <alignment horizontal="left" vertical="center"/>
      <protection/>
    </xf>
    <xf numFmtId="0" fontId="9" fillId="34" borderId="32" xfId="0" applyFont="1" applyFill="1" applyBorder="1" applyAlignment="1" applyProtection="1">
      <alignment horizontal="right" vertical="center" wrapText="1"/>
      <protection/>
    </xf>
    <xf numFmtId="0" fontId="9" fillId="34" borderId="27" xfId="0" applyFont="1" applyFill="1" applyBorder="1" applyAlignment="1" applyProtection="1">
      <alignment horizontal="right" vertical="center"/>
      <protection/>
    </xf>
    <xf numFmtId="164" fontId="7" fillId="35" borderId="32" xfId="0" applyNumberFormat="1" applyFont="1" applyFill="1" applyBorder="1" applyAlignment="1" applyProtection="1">
      <alignment horizontal="right"/>
      <protection/>
    </xf>
    <xf numFmtId="164" fontId="7" fillId="35" borderId="27" xfId="0" applyNumberFormat="1" applyFont="1" applyFill="1" applyBorder="1" applyAlignment="1" applyProtection="1">
      <alignment horizontal="right"/>
      <protection/>
    </xf>
    <xf numFmtId="164" fontId="7" fillId="35" borderId="0" xfId="0" applyNumberFormat="1" applyFont="1" applyFill="1" applyBorder="1" applyAlignment="1" applyProtection="1">
      <alignment horizontal="right"/>
      <protection/>
    </xf>
    <xf numFmtId="164" fontId="7" fillId="35" borderId="28" xfId="0" applyNumberFormat="1" applyFont="1" applyFill="1" applyBorder="1" applyAlignment="1" applyProtection="1">
      <alignment horizontal="right"/>
      <protection/>
    </xf>
    <xf numFmtId="164" fontId="7" fillId="35" borderId="33" xfId="0" applyNumberFormat="1" applyFont="1" applyFill="1" applyBorder="1" applyAlignment="1" applyProtection="1">
      <alignment horizontal="right"/>
      <protection/>
    </xf>
    <xf numFmtId="164" fontId="7" fillId="35" borderId="17" xfId="0" applyNumberFormat="1" applyFont="1" applyFill="1" applyBorder="1" applyAlignment="1" applyProtection="1">
      <alignment horizontal="right"/>
      <protection/>
    </xf>
    <xf numFmtId="0" fontId="9" fillId="34" borderId="13" xfId="0" applyFont="1" applyFill="1" applyBorder="1" applyAlignment="1" applyProtection="1">
      <alignment horizontal="left" vertical="center" wrapText="1"/>
      <protection/>
    </xf>
    <xf numFmtId="0" fontId="9" fillId="34" borderId="29" xfId="0" applyFont="1" applyFill="1" applyBorder="1" applyAlignment="1" applyProtection="1">
      <alignment horizontal="left" vertical="center" wrapText="1"/>
      <protection/>
    </xf>
    <xf numFmtId="0" fontId="9" fillId="34" borderId="30" xfId="0" applyFont="1" applyFill="1" applyBorder="1" applyAlignment="1" applyProtection="1">
      <alignment horizontal="left" vertical="center" wrapText="1"/>
      <protection/>
    </xf>
    <xf numFmtId="165" fontId="5" fillId="35" borderId="13" xfId="0" applyNumberFormat="1" applyFont="1" applyFill="1" applyBorder="1" applyAlignment="1" applyProtection="1">
      <alignment horizontal="right" vertical="center"/>
      <protection/>
    </xf>
    <xf numFmtId="165" fontId="5" fillId="35" borderId="29" xfId="0" applyNumberFormat="1" applyFont="1" applyFill="1" applyBorder="1" applyAlignment="1" applyProtection="1">
      <alignment horizontal="right" vertical="center"/>
      <protection/>
    </xf>
    <xf numFmtId="165" fontId="5" fillId="35" borderId="30" xfId="0" applyNumberFormat="1" applyFont="1" applyFill="1" applyBorder="1" applyAlignment="1" applyProtection="1">
      <alignment horizontal="right" vertical="center"/>
      <protection/>
    </xf>
    <xf numFmtId="0" fontId="10" fillId="35" borderId="0" xfId="0" applyFont="1" applyFill="1" applyAlignment="1" applyProtection="1">
      <alignment horizontal="left" vertical="center" wrapText="1"/>
      <protection/>
    </xf>
    <xf numFmtId="0" fontId="10" fillId="35" borderId="0" xfId="0" applyFont="1" applyFill="1" applyAlignment="1" applyProtection="1">
      <alignment horizontal="left" vertical="center" wrapText="1"/>
      <protection/>
    </xf>
    <xf numFmtId="164" fontId="7" fillId="35" borderId="0" xfId="0" applyNumberFormat="1" applyFont="1" applyFill="1" applyBorder="1" applyAlignment="1" applyProtection="1">
      <alignment horizontal="center"/>
      <protection/>
    </xf>
    <xf numFmtId="164" fontId="7" fillId="35" borderId="28" xfId="0" applyNumberFormat="1" applyFont="1" applyFill="1" applyBorder="1" applyAlignment="1" applyProtection="1">
      <alignment horizontal="center"/>
      <protection/>
    </xf>
    <xf numFmtId="0" fontId="9" fillId="34" borderId="32" xfId="0" applyFont="1" applyFill="1" applyBorder="1" applyAlignment="1" applyProtection="1">
      <alignment horizontal="right" vertical="center"/>
      <protection/>
    </xf>
  </cellXfs>
  <cellStyles count="47">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Gut"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79"/>
  <sheetViews>
    <sheetView showGridLines="0" tabSelected="1" zoomScalePageLayoutView="0" workbookViewId="0" topLeftCell="A1">
      <selection activeCell="B5" sqref="B5"/>
    </sheetView>
  </sheetViews>
  <sheetFormatPr defaultColWidth="11.421875" defaultRowHeight="15"/>
  <cols>
    <col min="1" max="1" width="72.140625" style="34" bestFit="1" customWidth="1"/>
    <col min="2" max="2" width="26.00390625" style="34" bestFit="1" customWidth="1"/>
    <col min="3" max="3" width="20.28125" style="34" customWidth="1"/>
    <col min="4" max="4" width="5.7109375" style="34" customWidth="1"/>
    <col min="5" max="5" width="14.00390625" style="34" bestFit="1" customWidth="1"/>
    <col min="6" max="6" width="11.421875" style="34" customWidth="1"/>
    <col min="7" max="7" width="0" style="34" hidden="1" customWidth="1"/>
    <col min="8" max="16384" width="11.421875" style="34" customWidth="1"/>
  </cols>
  <sheetData>
    <row r="1" spans="1:7" ht="19.5">
      <c r="A1" s="53" t="s">
        <v>0</v>
      </c>
      <c r="B1" s="54"/>
      <c r="C1" s="12"/>
      <c r="D1" s="12"/>
      <c r="E1" s="12"/>
      <c r="G1" s="34" t="s">
        <v>6</v>
      </c>
    </row>
    <row r="2" spans="1:7" ht="15" customHeight="1">
      <c r="A2" s="55"/>
      <c r="B2" s="54"/>
      <c r="C2" s="12"/>
      <c r="D2" s="12"/>
      <c r="E2" s="12"/>
      <c r="G2" s="34" t="s">
        <v>45</v>
      </c>
    </row>
    <row r="3" spans="1:5" ht="15.75" thickBot="1">
      <c r="A3" s="54"/>
      <c r="B3" s="54"/>
      <c r="C3" s="12"/>
      <c r="D3" s="12"/>
      <c r="E3" s="12"/>
    </row>
    <row r="4" spans="1:5" ht="15.75" thickBot="1">
      <c r="A4" s="65" t="s">
        <v>1</v>
      </c>
      <c r="B4" s="66"/>
      <c r="C4" s="12"/>
      <c r="D4" s="56"/>
      <c r="E4" s="57" t="s">
        <v>2</v>
      </c>
    </row>
    <row r="5" spans="1:5" ht="15">
      <c r="A5" s="58" t="s">
        <v>3</v>
      </c>
      <c r="B5" s="1">
        <v>100</v>
      </c>
      <c r="C5" s="12"/>
      <c r="D5" s="12"/>
      <c r="E5" s="12"/>
    </row>
    <row r="6" spans="1:5" ht="15">
      <c r="A6" s="59" t="s">
        <v>56</v>
      </c>
      <c r="B6" s="2">
        <v>75</v>
      </c>
      <c r="C6" s="12"/>
      <c r="D6" s="12"/>
      <c r="E6" s="12"/>
    </row>
    <row r="7" spans="1:5" ht="15">
      <c r="A7" s="59" t="s">
        <v>4</v>
      </c>
      <c r="B7" s="2">
        <v>50</v>
      </c>
      <c r="C7" s="12"/>
      <c r="D7" s="12"/>
      <c r="E7" s="12"/>
    </row>
    <row r="8" spans="1:5" ht="15">
      <c r="A8" s="59" t="s">
        <v>50</v>
      </c>
      <c r="B8" s="2">
        <v>20</v>
      </c>
      <c r="C8" s="12"/>
      <c r="D8" s="12"/>
      <c r="E8" s="12"/>
    </row>
    <row r="9" spans="1:5" ht="15">
      <c r="A9" s="59" t="s">
        <v>51</v>
      </c>
      <c r="B9" s="2">
        <v>3</v>
      </c>
      <c r="C9" s="12"/>
      <c r="D9" s="12"/>
      <c r="E9" s="12"/>
    </row>
    <row r="10" spans="1:5" ht="15">
      <c r="A10" s="59" t="s">
        <v>5</v>
      </c>
      <c r="B10" s="2" t="s">
        <v>6</v>
      </c>
      <c r="C10" s="12"/>
      <c r="D10" s="12"/>
      <c r="E10" s="12"/>
    </row>
    <row r="11" spans="1:5" ht="15">
      <c r="A11" s="59" t="s">
        <v>7</v>
      </c>
      <c r="B11" s="2" t="s">
        <v>6</v>
      </c>
      <c r="C11" s="12"/>
      <c r="D11" s="12"/>
      <c r="E11" s="12"/>
    </row>
    <row r="12" spans="1:5" ht="15">
      <c r="A12" s="59" t="s">
        <v>52</v>
      </c>
      <c r="B12" s="2" t="s">
        <v>6</v>
      </c>
      <c r="C12" s="12"/>
      <c r="D12" s="12"/>
      <c r="E12" s="12"/>
    </row>
    <row r="13" spans="1:5" ht="15">
      <c r="A13" s="59" t="s">
        <v>53</v>
      </c>
      <c r="B13" s="2" t="s">
        <v>6</v>
      </c>
      <c r="C13" s="12"/>
      <c r="D13" s="12"/>
      <c r="E13" s="12"/>
    </row>
    <row r="14" spans="1:5" ht="15.75" thickBot="1">
      <c r="A14" s="60" t="s">
        <v>54</v>
      </c>
      <c r="B14" s="3" t="s">
        <v>6</v>
      </c>
      <c r="C14" s="12"/>
      <c r="D14" s="12"/>
      <c r="E14" s="12"/>
    </row>
    <row r="15" spans="1:5" ht="15.75" thickBot="1">
      <c r="A15" s="10"/>
      <c r="B15" s="11"/>
      <c r="C15" s="12"/>
      <c r="D15" s="12"/>
      <c r="E15" s="12"/>
    </row>
    <row r="16" spans="1:5" ht="15.75" customHeight="1" thickBot="1">
      <c r="A16" s="4" t="s">
        <v>8</v>
      </c>
      <c r="B16" s="5" t="s">
        <v>9</v>
      </c>
      <c r="C16" s="6" t="s">
        <v>10</v>
      </c>
      <c r="D16" s="12"/>
      <c r="E16" s="12"/>
    </row>
    <row r="17" spans="1:5" ht="15">
      <c r="A17" s="43" t="s">
        <v>11</v>
      </c>
      <c r="B17" s="44">
        <v>60</v>
      </c>
      <c r="C17" s="45">
        <f aca="true" t="shared" si="0" ref="C17:C22">B17/4</f>
        <v>15</v>
      </c>
      <c r="D17" s="12"/>
      <c r="E17" s="12"/>
    </row>
    <row r="18" spans="1:5" ht="15">
      <c r="A18" s="46" t="s">
        <v>12</v>
      </c>
      <c r="B18" s="47">
        <v>120</v>
      </c>
      <c r="C18" s="48">
        <f>B18/4</f>
        <v>30</v>
      </c>
      <c r="D18" s="12"/>
      <c r="E18" s="12"/>
    </row>
    <row r="19" spans="1:5" ht="15">
      <c r="A19" s="46" t="s">
        <v>13</v>
      </c>
      <c r="B19" s="47">
        <v>80</v>
      </c>
      <c r="C19" s="48">
        <f t="shared" si="0"/>
        <v>20</v>
      </c>
      <c r="D19" s="12"/>
      <c r="E19" s="12"/>
    </row>
    <row r="20" spans="1:5" ht="15">
      <c r="A20" s="46" t="s">
        <v>42</v>
      </c>
      <c r="B20" s="47">
        <v>60</v>
      </c>
      <c r="C20" s="48">
        <f t="shared" si="0"/>
        <v>15</v>
      </c>
      <c r="D20" s="12"/>
      <c r="E20" s="12"/>
    </row>
    <row r="21" spans="1:5" ht="15">
      <c r="A21" s="46" t="s">
        <v>21</v>
      </c>
      <c r="B21" s="47">
        <v>7</v>
      </c>
      <c r="C21" s="48">
        <f t="shared" si="0"/>
        <v>1.75</v>
      </c>
      <c r="D21" s="12"/>
      <c r="E21" s="12"/>
    </row>
    <row r="22" spans="1:5" ht="15">
      <c r="A22" s="46" t="s">
        <v>14</v>
      </c>
      <c r="B22" s="47">
        <v>2</v>
      </c>
      <c r="C22" s="48">
        <f t="shared" si="0"/>
        <v>0.5</v>
      </c>
      <c r="D22" s="12"/>
      <c r="E22" s="12"/>
    </row>
    <row r="23" spans="1:5" ht="15">
      <c r="A23" s="46" t="s">
        <v>15</v>
      </c>
      <c r="B23" s="47">
        <v>12</v>
      </c>
      <c r="C23" s="48">
        <f>B23/4</f>
        <v>3</v>
      </c>
      <c r="D23" s="12"/>
      <c r="E23" s="12"/>
    </row>
    <row r="24" spans="1:5" ht="15">
      <c r="A24" s="46" t="s">
        <v>16</v>
      </c>
      <c r="B24" s="47">
        <v>20</v>
      </c>
      <c r="C24" s="48">
        <f>B24/4</f>
        <v>5</v>
      </c>
      <c r="D24" s="12"/>
      <c r="E24" s="12"/>
    </row>
    <row r="25" spans="1:5" ht="15">
      <c r="A25" s="46" t="s">
        <v>43</v>
      </c>
      <c r="B25" s="47">
        <f>145*4</f>
        <v>580</v>
      </c>
      <c r="C25" s="47">
        <v>145</v>
      </c>
      <c r="D25" s="12"/>
      <c r="E25" s="12"/>
    </row>
    <row r="26" spans="1:5" ht="15.75" thickBot="1">
      <c r="A26" s="49" t="s">
        <v>44</v>
      </c>
      <c r="B26" s="50">
        <v>6</v>
      </c>
      <c r="C26" s="51">
        <f>B26/4</f>
        <v>1.5</v>
      </c>
      <c r="D26" s="12"/>
      <c r="E26" s="12"/>
    </row>
    <row r="27" spans="1:5" ht="15.75" thickBot="1">
      <c r="A27" s="10"/>
      <c r="B27" s="11"/>
      <c r="C27" s="12"/>
      <c r="D27" s="12"/>
      <c r="E27" s="12"/>
    </row>
    <row r="28" spans="1:5" ht="15.75" thickBot="1">
      <c r="A28" s="13" t="s">
        <v>17</v>
      </c>
      <c r="B28" s="67" t="s">
        <v>18</v>
      </c>
      <c r="C28" s="68"/>
      <c r="D28" s="12"/>
      <c r="E28" s="12"/>
    </row>
    <row r="29" spans="1:5" ht="15">
      <c r="A29" s="7" t="s">
        <v>11</v>
      </c>
      <c r="B29" s="69">
        <f>C17*B5</f>
        <v>1500</v>
      </c>
      <c r="C29" s="70"/>
      <c r="D29" s="12"/>
      <c r="E29" s="12"/>
    </row>
    <row r="30" spans="1:5" ht="15">
      <c r="A30" s="8" t="s">
        <v>12</v>
      </c>
      <c r="B30" s="71">
        <f>B6*C18</f>
        <v>2250</v>
      </c>
      <c r="C30" s="72"/>
      <c r="D30" s="12"/>
      <c r="E30" s="12"/>
    </row>
    <row r="31" spans="1:5" ht="15">
      <c r="A31" s="8" t="s">
        <v>13</v>
      </c>
      <c r="B31" s="83">
        <f>B7*C19</f>
        <v>1000</v>
      </c>
      <c r="C31" s="84"/>
      <c r="D31" s="12"/>
      <c r="E31" s="12"/>
    </row>
    <row r="32" spans="1:5" ht="15.75" thickBot="1">
      <c r="A32" s="9" t="s">
        <v>42</v>
      </c>
      <c r="B32" s="73">
        <f>B8*C20</f>
        <v>300</v>
      </c>
      <c r="C32" s="74"/>
      <c r="D32" s="12"/>
      <c r="E32" s="12"/>
    </row>
    <row r="33" spans="1:5" ht="15.75" thickBot="1">
      <c r="A33" s="14"/>
      <c r="B33" s="15" t="s">
        <v>19</v>
      </c>
      <c r="C33" s="16">
        <f>SUM(B29:C32)</f>
        <v>5050</v>
      </c>
      <c r="D33" s="12"/>
      <c r="E33" s="12"/>
    </row>
    <row r="34" spans="1:5" ht="15.75" thickBot="1">
      <c r="A34" s="17"/>
      <c r="B34" s="18"/>
      <c r="C34" s="18"/>
      <c r="D34" s="12"/>
      <c r="E34" s="12"/>
    </row>
    <row r="35" spans="1:5" ht="15.75" customHeight="1" thickBot="1">
      <c r="A35" s="13" t="s">
        <v>20</v>
      </c>
      <c r="B35" s="85" t="s">
        <v>18</v>
      </c>
      <c r="C35" s="68"/>
      <c r="D35" s="12"/>
      <c r="E35" s="12"/>
    </row>
    <row r="36" spans="1:5" ht="15">
      <c r="A36" s="7" t="s">
        <v>21</v>
      </c>
      <c r="B36" s="69">
        <f>IF($B$10="ja",$B$5*$C$21,0)</f>
        <v>175</v>
      </c>
      <c r="C36" s="70"/>
      <c r="D36" s="12"/>
      <c r="E36" s="12"/>
    </row>
    <row r="37" spans="1:5" ht="15">
      <c r="A37" s="8" t="s">
        <v>14</v>
      </c>
      <c r="B37" s="71">
        <f>IF($B$12="ja",$B$5*$C$22,0)</f>
        <v>50</v>
      </c>
      <c r="C37" s="72"/>
      <c r="D37" s="12"/>
      <c r="E37" s="12"/>
    </row>
    <row r="38" spans="1:5" ht="15">
      <c r="A38" s="8" t="s">
        <v>15</v>
      </c>
      <c r="B38" s="83">
        <f>IF($B$14="ja",$B$6*$C$23,0)</f>
        <v>225</v>
      </c>
      <c r="C38" s="84"/>
      <c r="D38" s="12"/>
      <c r="E38" s="12"/>
    </row>
    <row r="39" spans="1:5" ht="15">
      <c r="A39" s="8" t="s">
        <v>16</v>
      </c>
      <c r="B39" s="83">
        <f>IF($B$11="ja",$B$7*$C$24,0)</f>
        <v>250</v>
      </c>
      <c r="C39" s="84"/>
      <c r="D39" s="12"/>
      <c r="E39" s="12"/>
    </row>
    <row r="40" spans="1:5" ht="15">
      <c r="A40" s="8" t="s">
        <v>43</v>
      </c>
      <c r="B40" s="83">
        <f>B9*C25</f>
        <v>435</v>
      </c>
      <c r="C40" s="84"/>
      <c r="D40" s="12"/>
      <c r="E40" s="12"/>
    </row>
    <row r="41" spans="1:5" ht="15.75" thickBot="1">
      <c r="A41" s="9" t="s">
        <v>44</v>
      </c>
      <c r="B41" s="73">
        <f>IF($B$13="ja",$B$5*$C$26,0)</f>
        <v>150</v>
      </c>
      <c r="C41" s="74"/>
      <c r="D41" s="12"/>
      <c r="E41" s="12"/>
    </row>
    <row r="42" spans="1:5" ht="15.75" thickBot="1">
      <c r="A42" s="14"/>
      <c r="B42" s="19" t="s">
        <v>19</v>
      </c>
      <c r="C42" s="20">
        <f>SUM(B36:C41)</f>
        <v>1285</v>
      </c>
      <c r="D42" s="61"/>
      <c r="E42" s="62"/>
    </row>
    <row r="43" spans="1:5" ht="15.75" thickBot="1">
      <c r="A43" s="21"/>
      <c r="B43" s="21"/>
      <c r="C43" s="22"/>
      <c r="D43" s="12"/>
      <c r="E43" s="12"/>
    </row>
    <row r="44" spans="1:5" ht="15.75" customHeight="1" thickBot="1">
      <c r="A44" s="23" t="s">
        <v>22</v>
      </c>
      <c r="B44" s="24" t="s">
        <v>23</v>
      </c>
      <c r="C44" s="25" t="s">
        <v>24</v>
      </c>
      <c r="D44" s="12"/>
      <c r="E44" s="63"/>
    </row>
    <row r="45" spans="1:5" ht="15">
      <c r="A45" s="52" t="s">
        <v>25</v>
      </c>
      <c r="B45" s="26">
        <v>2</v>
      </c>
      <c r="C45" s="27">
        <v>25</v>
      </c>
      <c r="D45" s="12"/>
      <c r="E45" s="12"/>
    </row>
    <row r="46" spans="1:5" ht="15">
      <c r="A46" s="8" t="s">
        <v>26</v>
      </c>
      <c r="B46" s="28">
        <v>0</v>
      </c>
      <c r="C46" s="29">
        <v>40</v>
      </c>
      <c r="D46" s="12"/>
      <c r="E46" s="12"/>
    </row>
    <row r="47" spans="1:5" ht="15">
      <c r="A47" s="8" t="s">
        <v>27</v>
      </c>
      <c r="B47" s="28">
        <v>1</v>
      </c>
      <c r="C47" s="29">
        <v>38</v>
      </c>
      <c r="D47" s="12"/>
      <c r="E47" s="64"/>
    </row>
    <row r="48" spans="1:5" ht="15">
      <c r="A48" s="8" t="s">
        <v>28</v>
      </c>
      <c r="B48" s="28">
        <v>1</v>
      </c>
      <c r="C48" s="29">
        <v>8</v>
      </c>
      <c r="D48" s="12"/>
      <c r="E48" s="12"/>
    </row>
    <row r="49" spans="1:5" ht="15">
      <c r="A49" s="8" t="s">
        <v>29</v>
      </c>
      <c r="B49" s="28">
        <v>0</v>
      </c>
      <c r="C49" s="29">
        <v>16</v>
      </c>
      <c r="D49" s="12"/>
      <c r="E49" s="12"/>
    </row>
    <row r="50" spans="1:5" ht="15">
      <c r="A50" s="8" t="s">
        <v>30</v>
      </c>
      <c r="B50" s="28">
        <v>0</v>
      </c>
      <c r="C50" s="29">
        <v>30</v>
      </c>
      <c r="D50" s="12"/>
      <c r="E50" s="12"/>
    </row>
    <row r="51" spans="1:5" ht="15">
      <c r="A51" s="8" t="s">
        <v>31</v>
      </c>
      <c r="B51" s="28">
        <v>6</v>
      </c>
      <c r="C51" s="29">
        <v>17</v>
      </c>
      <c r="D51" s="12"/>
      <c r="E51" s="12"/>
    </row>
    <row r="52" spans="1:5" ht="15">
      <c r="A52" s="8" t="s">
        <v>49</v>
      </c>
      <c r="B52" s="28">
        <v>4</v>
      </c>
      <c r="C52" s="29">
        <v>26</v>
      </c>
      <c r="D52" s="12"/>
      <c r="E52" s="12"/>
    </row>
    <row r="53" spans="1:5" ht="15">
      <c r="A53" s="8" t="s">
        <v>48</v>
      </c>
      <c r="B53" s="28">
        <v>3</v>
      </c>
      <c r="C53" s="29">
        <v>11</v>
      </c>
      <c r="D53" s="12"/>
      <c r="E53" s="12"/>
    </row>
    <row r="54" spans="1:5" ht="15">
      <c r="A54" s="8" t="s">
        <v>55</v>
      </c>
      <c r="B54" s="28">
        <v>2</v>
      </c>
      <c r="C54" s="29">
        <v>21</v>
      </c>
      <c r="D54" s="12"/>
      <c r="E54" s="12"/>
    </row>
    <row r="55" spans="1:5" ht="15">
      <c r="A55" s="8" t="s">
        <v>32</v>
      </c>
      <c r="B55" s="28">
        <v>0</v>
      </c>
      <c r="C55" s="29">
        <v>20</v>
      </c>
      <c r="D55" s="12"/>
      <c r="E55" s="12"/>
    </row>
    <row r="56" spans="1:5" ht="15">
      <c r="A56" s="8" t="s">
        <v>33</v>
      </c>
      <c r="B56" s="28">
        <v>0</v>
      </c>
      <c r="C56" s="29">
        <v>16</v>
      </c>
      <c r="D56" s="12"/>
      <c r="E56" s="12"/>
    </row>
    <row r="57" spans="1:5" ht="15">
      <c r="A57" s="8" t="s">
        <v>46</v>
      </c>
      <c r="B57" s="28">
        <v>0</v>
      </c>
      <c r="C57" s="29">
        <v>25</v>
      </c>
      <c r="D57" s="12"/>
      <c r="E57" s="12"/>
    </row>
    <row r="58" spans="1:5" ht="15.75" thickBot="1">
      <c r="A58" s="9" t="s">
        <v>47</v>
      </c>
      <c r="B58" s="30">
        <v>0</v>
      </c>
      <c r="C58" s="31">
        <v>30</v>
      </c>
      <c r="D58" s="12"/>
      <c r="E58" s="12"/>
    </row>
    <row r="59" spans="1:5" ht="15.75" thickBot="1">
      <c r="A59" s="63"/>
      <c r="B59" s="32" t="s">
        <v>19</v>
      </c>
      <c r="C59" s="33">
        <f>SUMPRODUCT(B45:B58,C45:C58)</f>
        <v>377</v>
      </c>
      <c r="D59" s="12"/>
      <c r="E59" s="12"/>
    </row>
    <row r="60" spans="1:5" ht="15.75" thickBot="1">
      <c r="A60" s="63"/>
      <c r="C60" s="35"/>
      <c r="D60" s="12"/>
      <c r="E60" s="12"/>
    </row>
    <row r="61" spans="1:5" ht="15.75" thickBot="1">
      <c r="A61" s="12"/>
      <c r="B61" s="13" t="s">
        <v>34</v>
      </c>
      <c r="C61" s="36"/>
      <c r="D61" s="12"/>
      <c r="E61" s="12"/>
    </row>
    <row r="62" spans="1:5" ht="15">
      <c r="A62" s="12"/>
      <c r="B62" s="37" t="s">
        <v>35</v>
      </c>
      <c r="C62" s="38">
        <f>C33</f>
        <v>5050</v>
      </c>
      <c r="D62" s="12"/>
      <c r="E62" s="12"/>
    </row>
    <row r="63" spans="1:5" ht="15">
      <c r="A63" s="12"/>
      <c r="B63" s="39" t="s">
        <v>36</v>
      </c>
      <c r="C63" s="40">
        <f>C42</f>
        <v>1285</v>
      </c>
      <c r="D63" s="12"/>
      <c r="E63" s="12"/>
    </row>
    <row r="64" spans="2:5" ht="15.75" thickBot="1">
      <c r="B64" s="41" t="s">
        <v>37</v>
      </c>
      <c r="C64" s="42">
        <f>C59</f>
        <v>377</v>
      </c>
      <c r="D64" s="12"/>
      <c r="E64" s="12"/>
    </row>
    <row r="65" spans="1:5" ht="15.75" thickBot="1">
      <c r="A65" s="12"/>
      <c r="B65" s="32" t="s">
        <v>38</v>
      </c>
      <c r="C65" s="16">
        <f>SUM(C62:C64)</f>
        <v>6712</v>
      </c>
      <c r="D65" s="12"/>
      <c r="E65" s="12"/>
    </row>
    <row r="66" spans="1:5" ht="15.75" thickBot="1">
      <c r="A66" s="12"/>
      <c r="B66" s="12"/>
      <c r="C66" s="12"/>
      <c r="D66" s="12"/>
      <c r="E66" s="12"/>
    </row>
    <row r="67" spans="1:5" ht="15">
      <c r="A67" s="12"/>
      <c r="B67" s="75" t="s">
        <v>39</v>
      </c>
      <c r="C67" s="78">
        <f>(C62+C63)/B6</f>
        <v>84.46666666666667</v>
      </c>
      <c r="D67" s="12"/>
      <c r="E67" s="12"/>
    </row>
    <row r="68" spans="1:5" ht="15">
      <c r="A68" s="12"/>
      <c r="B68" s="76"/>
      <c r="C68" s="79"/>
      <c r="D68" s="12"/>
      <c r="E68" s="12"/>
    </row>
    <row r="69" spans="1:5" ht="15.75" thickBot="1">
      <c r="A69" s="12"/>
      <c r="B69" s="77"/>
      <c r="C69" s="80"/>
      <c r="D69" s="12"/>
      <c r="E69" s="12"/>
    </row>
    <row r="70" spans="1:5" ht="15">
      <c r="A70" s="12"/>
      <c r="B70" s="75" t="s">
        <v>40</v>
      </c>
      <c r="C70" s="78">
        <f>C65/B6</f>
        <v>89.49333333333334</v>
      </c>
      <c r="D70" s="12"/>
      <c r="E70" s="12"/>
    </row>
    <row r="71" spans="1:5" ht="15">
      <c r="A71" s="12"/>
      <c r="B71" s="76"/>
      <c r="C71" s="79"/>
      <c r="D71" s="12"/>
      <c r="E71" s="12"/>
    </row>
    <row r="72" spans="1:5" ht="15.75" thickBot="1">
      <c r="A72" s="12"/>
      <c r="B72" s="77"/>
      <c r="C72" s="80"/>
      <c r="D72" s="12"/>
      <c r="E72" s="12"/>
    </row>
    <row r="73" spans="1:5" ht="15">
      <c r="A73" s="12"/>
      <c r="B73" s="12"/>
      <c r="C73" s="12"/>
      <c r="D73" s="12"/>
      <c r="E73" s="12"/>
    </row>
    <row r="74" spans="1:5" ht="15">
      <c r="A74" s="12"/>
      <c r="B74" s="81" t="s">
        <v>41</v>
      </c>
      <c r="C74" s="82"/>
      <c r="D74" s="82"/>
      <c r="E74" s="82"/>
    </row>
    <row r="75" spans="1:5" ht="15">
      <c r="A75" s="12"/>
      <c r="B75" s="82"/>
      <c r="C75" s="82"/>
      <c r="D75" s="82"/>
      <c r="E75" s="82"/>
    </row>
    <row r="76" spans="1:5" ht="15">
      <c r="A76" s="12"/>
      <c r="B76" s="82"/>
      <c r="C76" s="82"/>
      <c r="D76" s="82"/>
      <c r="E76" s="82"/>
    </row>
    <row r="77" spans="1:5" ht="15">
      <c r="A77" s="12"/>
      <c r="B77" s="82"/>
      <c r="C77" s="82"/>
      <c r="D77" s="82"/>
      <c r="E77" s="82"/>
    </row>
    <row r="78" spans="1:5" ht="15">
      <c r="A78" s="12"/>
      <c r="B78" s="82"/>
      <c r="C78" s="82"/>
      <c r="D78" s="82"/>
      <c r="E78" s="82"/>
    </row>
    <row r="79" spans="1:5" ht="15">
      <c r="A79" s="12"/>
      <c r="B79" s="82"/>
      <c r="C79" s="82"/>
      <c r="D79" s="82"/>
      <c r="E79" s="82"/>
    </row>
  </sheetData>
  <sheetProtection password="D54C" sheet="1" objects="1" scenarios="1" selectLockedCells="1"/>
  <mergeCells count="18">
    <mergeCell ref="B70:B72"/>
    <mergeCell ref="C70:C72"/>
    <mergeCell ref="B74:E79"/>
    <mergeCell ref="B31:C31"/>
    <mergeCell ref="B39:C39"/>
    <mergeCell ref="B38:C38"/>
    <mergeCell ref="B36:C36"/>
    <mergeCell ref="B37:C37"/>
    <mergeCell ref="B40:C40"/>
    <mergeCell ref="B41:C41"/>
    <mergeCell ref="B67:B69"/>
    <mergeCell ref="C67:C69"/>
    <mergeCell ref="B35:C35"/>
    <mergeCell ref="A4:B4"/>
    <mergeCell ref="B28:C28"/>
    <mergeCell ref="B29:C29"/>
    <mergeCell ref="B30:C30"/>
    <mergeCell ref="B32:C32"/>
  </mergeCells>
  <dataValidations count="1">
    <dataValidation type="list" showInputMessage="1" showErrorMessage="1" sqref="B10:B14">
      <formula1>$G$1:$G$2</formula1>
    </dataValidation>
  </dataValidations>
  <printOptions/>
  <pageMargins left="0.7" right="0.7" top="0.787401575" bottom="0.7874015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Deutscher Hausaerzteverband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Mamay, Patrick</dc:creator>
  <cp:keywords/>
  <dc:description/>
  <cp:lastModifiedBy>Conny Rempe</cp:lastModifiedBy>
  <dcterms:created xsi:type="dcterms:W3CDTF">2016-04-21T12:00:14Z</dcterms:created>
  <dcterms:modified xsi:type="dcterms:W3CDTF">2016-06-28T13:28:29Z</dcterms:modified>
  <cp:category/>
  <cp:version/>
  <cp:contentType/>
  <cp:contentStatus/>
</cp:coreProperties>
</file>